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8" yWindow="210" windowWidth="11100" windowHeight="6345" tabRatio="714" activeTab="0"/>
  </bookViews>
  <sheets>
    <sheet name="Esercizio" sheetId="1" r:id="rId1"/>
  </sheets>
  <definedNames>
    <definedName name="_xlfn.CEILING.MATH" hidden="1">#NAME?</definedName>
    <definedName name="_xlnm.Print_Area" localSheetId="0">'Esercizio'!#REF!</definedName>
    <definedName name="solver_adj" localSheetId="0" hidden="1">'Esercizio'!$C$6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'Esercizio'!$C$17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700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<sst xmlns="http://schemas.openxmlformats.org/spreadsheetml/2006/main" count="23" uniqueCount="23">
  <si>
    <r>
      <t xml:space="preserve">r </t>
    </r>
    <r>
      <rPr>
        <sz val="10"/>
        <rFont val="Arial"/>
        <family val="2"/>
      </rPr>
      <t>[kg/m3]</t>
    </r>
  </si>
  <si>
    <t>Q [m3/s]</t>
  </si>
  <si>
    <t>Dati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</si>
  <si>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[m]</t>
    </r>
  </si>
  <si>
    <r>
      <t>P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[kW]</t>
    </r>
  </si>
  <si>
    <r>
      <t>h</t>
    </r>
    <r>
      <rPr>
        <vertAlign val="subscript"/>
        <sz val="10"/>
        <rFont val="Arial"/>
        <family val="2"/>
      </rPr>
      <t>b</t>
    </r>
  </si>
  <si>
    <r>
      <t>h</t>
    </r>
    <r>
      <rPr>
        <vertAlign val="subscript"/>
        <sz val="10"/>
        <rFont val="Arial"/>
        <family val="2"/>
      </rPr>
      <t>i</t>
    </r>
  </si>
  <si>
    <r>
      <t>h</t>
    </r>
    <r>
      <rPr>
        <vertAlign val="subscript"/>
        <sz val="10"/>
        <rFont val="Arial"/>
        <family val="2"/>
      </rPr>
      <t>o</t>
    </r>
  </si>
  <si>
    <t>(D/d)min</t>
  </si>
  <si>
    <t>(D/d)max</t>
  </si>
  <si>
    <r>
      <t>h</t>
    </r>
    <r>
      <rPr>
        <vertAlign val="subscript"/>
        <sz val="10"/>
        <rFont val="Arial"/>
        <family val="2"/>
      </rPr>
      <t>tot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</si>
  <si>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[m/s]</t>
    </r>
  </si>
  <si>
    <r>
      <t>U</t>
    </r>
    <r>
      <rPr>
        <sz val="10"/>
        <rFont val="Arial"/>
        <family val="0"/>
      </rPr>
      <t xml:space="preserve"> [m/s]</t>
    </r>
  </si>
  <si>
    <t>d [m]</t>
  </si>
  <si>
    <r>
      <t>D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[m]</t>
    </r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</si>
  <si>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[m]</t>
    </r>
  </si>
  <si>
    <r>
      <t>w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[rad/s]</t>
    </r>
  </si>
  <si>
    <r>
      <t>N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[giri/min]</t>
    </r>
  </si>
  <si>
    <t>p</t>
  </si>
  <si>
    <r>
      <t>N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[giri/min]</t>
    </r>
  </si>
  <si>
    <r>
      <t>w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[rad/s]</t>
    </r>
  </si>
  <si>
    <t>D [m]</t>
  </si>
  <si>
    <t>(D/d)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</si>
</sst>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000"/>
    <numFmt numFmtId="185" formatCode="0.000000"/>
    <numFmt numFmtId="186" formatCode="0.00000"/>
    <numFmt numFmtId="187" formatCode="0.00000000"/>
    <numFmt numFmtId="188" formatCode="0.000000000"/>
  </numFmts>
  <fonts count="4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sz val="11"/>
      <color indexed="8"/>
      <name val="Cambria Math"/>
      <family val="1"/>
    </font>
    <font>
      <sz val="11"/>
      <color indexed="8"/>
      <name val="+mn-lt"/>
      <family val="0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6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86" fontId="44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178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78" fontId="4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2" fontId="4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11</xdr:row>
      <xdr:rowOff>123825</xdr:rowOff>
    </xdr:from>
    <xdr:ext cx="876300" cy="276225"/>
    <xdr:sp>
      <xdr:nvSpPr>
        <xdr:cNvPr id="1" name="CasellaDiTesto 1"/>
        <xdr:cNvSpPr txBox="1">
          <a:spLocks noChangeArrowheads="1"/>
        </xdr:cNvSpPr>
      </xdr:nvSpPr>
      <xdr:spPr>
        <a:xfrm>
          <a:off x="2400300" y="2047875"/>
          <a:ext cx="876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_i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o</a:t>
          </a:r>
        </a:p>
      </xdr:txBody>
    </xdr:sp>
    <xdr:clientData/>
  </xdr:oneCellAnchor>
  <xdr:oneCellAnchor>
    <xdr:from>
      <xdr:col>2</xdr:col>
      <xdr:colOff>733425</xdr:colOff>
      <xdr:row>13</xdr:row>
      <xdr:rowOff>28575</xdr:rowOff>
    </xdr:from>
    <xdr:ext cx="876300" cy="447675"/>
    <xdr:sp>
      <xdr:nvSpPr>
        <xdr:cNvPr id="2" name="CasellaDiTesto 2"/>
        <xdr:cNvSpPr txBox="1">
          <a:spLocks noChangeArrowheads="1"/>
        </xdr:cNvSpPr>
      </xdr:nvSpPr>
      <xdr:spPr>
        <a:xfrm>
          <a:off x="2390775" y="2314575"/>
          <a:ext cx="876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P_o/(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gH_u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</xdr:col>
      <xdr:colOff>762000</xdr:colOff>
      <xdr:row>18</xdr:row>
      <xdr:rowOff>19050</xdr:rowOff>
    </xdr:from>
    <xdr:ext cx="1238250" cy="400050"/>
    <xdr:sp>
      <xdr:nvSpPr>
        <xdr:cNvPr id="3" name="CasellaDiTesto 3"/>
        <xdr:cNvSpPr txBox="1">
          <a:spLocks noChangeArrowheads="1"/>
        </xdr:cNvSpPr>
      </xdr:nvSpPr>
      <xdr:spPr>
        <a:xfrm>
          <a:off x="2419350" y="3152775"/>
          <a:ext cx="1238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V_1/2</a:t>
          </a:r>
        </a:p>
      </xdr:txBody>
    </xdr:sp>
    <xdr:clientData/>
  </xdr:oneCellAnchor>
  <xdr:oneCellAnchor>
    <xdr:from>
      <xdr:col>2</xdr:col>
      <xdr:colOff>742950</xdr:colOff>
      <xdr:row>16</xdr:row>
      <xdr:rowOff>104775</xdr:rowOff>
    </xdr:from>
    <xdr:ext cx="866775" cy="304800"/>
    <xdr:sp>
      <xdr:nvSpPr>
        <xdr:cNvPr id="4" name="CasellaDiTesto 6"/>
        <xdr:cNvSpPr txBox="1">
          <a:spLocks noChangeArrowheads="1"/>
        </xdr:cNvSpPr>
      </xdr:nvSpPr>
      <xdr:spPr>
        <a:xfrm>
          <a:off x="2400300" y="2876550"/>
          <a:ext cx="866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 2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gH_u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)</a:t>
          </a:r>
        </a:p>
      </xdr:txBody>
    </xdr:sp>
    <xdr:clientData/>
  </xdr:oneCellAnchor>
  <xdr:oneCellAnchor>
    <xdr:from>
      <xdr:col>2</xdr:col>
      <xdr:colOff>723900</xdr:colOff>
      <xdr:row>20</xdr:row>
      <xdr:rowOff>95250</xdr:rowOff>
    </xdr:from>
    <xdr:ext cx="866775" cy="590550"/>
    <xdr:sp>
      <xdr:nvSpPr>
        <xdr:cNvPr id="5" name="CasellaDiTesto 7"/>
        <xdr:cNvSpPr txBox="1">
          <a:spLocks noChangeArrowheads="1"/>
        </xdr:cNvSpPr>
      </xdr:nvSpPr>
      <xdr:spPr>
        <a:xfrm>
          <a:off x="2381250" y="3552825"/>
          <a:ext cx="866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Q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2</xdr:col>
      <xdr:colOff>752475</xdr:colOff>
      <xdr:row>24</xdr:row>
      <xdr:rowOff>19050</xdr:rowOff>
    </xdr:from>
    <xdr:ext cx="1247775" cy="504825"/>
    <xdr:sp>
      <xdr:nvSpPr>
        <xdr:cNvPr id="6" name="CasellaDiTesto 8"/>
        <xdr:cNvSpPr txBox="1">
          <a:spLocks noChangeArrowheads="1"/>
        </xdr:cNvSpPr>
      </xdr:nvSpPr>
      <xdr:spPr>
        <a:xfrm>
          <a:off x="2409825" y="4124325"/>
          <a:ext cx="1247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d(D/d)_min</a:t>
          </a:r>
        </a:p>
      </xdr:txBody>
    </xdr:sp>
    <xdr:clientData/>
  </xdr:oneCellAnchor>
  <xdr:oneCellAnchor>
    <xdr:from>
      <xdr:col>2</xdr:col>
      <xdr:colOff>742950</xdr:colOff>
      <xdr:row>27</xdr:row>
      <xdr:rowOff>28575</xdr:rowOff>
    </xdr:from>
    <xdr:ext cx="1247775" cy="504825"/>
    <xdr:sp>
      <xdr:nvSpPr>
        <xdr:cNvPr id="7" name="CasellaDiTesto 9"/>
        <xdr:cNvSpPr txBox="1">
          <a:spLocks noChangeArrowheads="1"/>
        </xdr:cNvSpPr>
      </xdr:nvSpPr>
      <xdr:spPr>
        <a:xfrm>
          <a:off x="2400300" y="4657725"/>
          <a:ext cx="1247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d(D/d)_max</a:t>
          </a:r>
        </a:p>
      </xdr:txBody>
    </xdr:sp>
    <xdr:clientData/>
  </xdr:oneCellAnchor>
  <xdr:oneCellAnchor>
    <xdr:from>
      <xdr:col>2</xdr:col>
      <xdr:colOff>762000</xdr:colOff>
      <xdr:row>30</xdr:row>
      <xdr:rowOff>38100</xdr:rowOff>
    </xdr:from>
    <xdr:ext cx="1238250" cy="438150"/>
    <xdr:sp>
      <xdr:nvSpPr>
        <xdr:cNvPr id="8" name="CasellaDiTesto 10"/>
        <xdr:cNvSpPr txBox="1">
          <a:spLocks noChangeArrowheads="1"/>
        </xdr:cNvSpPr>
      </xdr:nvSpPr>
      <xdr:spPr>
        <a:xfrm>
          <a:off x="2419350" y="5191125"/>
          <a:ext cx="1238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U/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min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oneCellAnchor>
    <xdr:from>
      <xdr:col>2</xdr:col>
      <xdr:colOff>762000</xdr:colOff>
      <xdr:row>33</xdr:row>
      <xdr:rowOff>38100</xdr:rowOff>
    </xdr:from>
    <xdr:ext cx="1247775" cy="409575"/>
    <xdr:sp>
      <xdr:nvSpPr>
        <xdr:cNvPr id="9" name="CasellaDiTesto 11"/>
        <xdr:cNvSpPr txBox="1">
          <a:spLocks noChangeArrowheads="1"/>
        </xdr:cNvSpPr>
      </xdr:nvSpPr>
      <xdr:spPr>
        <a:xfrm>
          <a:off x="2419350" y="5715000"/>
          <a:ext cx="1247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max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</a:t>
          </a:r>
        </a:p>
      </xdr:txBody>
    </xdr:sp>
    <xdr:clientData/>
  </xdr:oneCellAnchor>
  <xdr:oneCellAnchor>
    <xdr:from>
      <xdr:col>2</xdr:col>
      <xdr:colOff>752475</xdr:colOff>
      <xdr:row>36</xdr:row>
      <xdr:rowOff>28575</xdr:rowOff>
    </xdr:from>
    <xdr:ext cx="1238250" cy="438150"/>
    <xdr:sp>
      <xdr:nvSpPr>
        <xdr:cNvPr id="10" name="CasellaDiTesto 12"/>
        <xdr:cNvSpPr txBox="1">
          <a:spLocks noChangeArrowheads="1"/>
        </xdr:cNvSpPr>
      </xdr:nvSpPr>
      <xdr:spPr>
        <a:xfrm>
          <a:off x="2409825" y="6229350"/>
          <a:ext cx="1238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∙f)/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_max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oneCellAnchor>
    <xdr:from>
      <xdr:col>2</xdr:col>
      <xdr:colOff>762000</xdr:colOff>
      <xdr:row>39</xdr:row>
      <xdr:rowOff>38100</xdr:rowOff>
    </xdr:from>
    <xdr:ext cx="1247775" cy="447675"/>
    <xdr:sp>
      <xdr:nvSpPr>
        <xdr:cNvPr id="11" name="CasellaDiTesto 13"/>
        <xdr:cNvSpPr txBox="1">
          <a:spLocks noChangeArrowheads="1"/>
        </xdr:cNvSpPr>
      </xdr:nvSpPr>
      <xdr:spPr>
        <a:xfrm>
          <a:off x="2419350" y="6724650"/>
          <a:ext cx="1247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60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∙f)/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</a:p>
      </xdr:txBody>
    </xdr:sp>
    <xdr:clientData/>
  </xdr:oneCellAnchor>
  <xdr:oneCellAnchor>
    <xdr:from>
      <xdr:col>2</xdr:col>
      <xdr:colOff>752475</xdr:colOff>
      <xdr:row>45</xdr:row>
      <xdr:rowOff>28575</xdr:rowOff>
    </xdr:from>
    <xdr:ext cx="1238250" cy="428625"/>
    <xdr:sp>
      <xdr:nvSpPr>
        <xdr:cNvPr id="12" name="CasellaDiTesto 14"/>
        <xdr:cNvSpPr txBox="1">
          <a:spLocks noChangeArrowheads="1"/>
        </xdr:cNvSpPr>
      </xdr:nvSpPr>
      <xdr:spPr>
        <a:xfrm>
          <a:off x="2409825" y="7753350"/>
          <a:ext cx="1238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U/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twoCellAnchor>
    <xdr:from>
      <xdr:col>4</xdr:col>
      <xdr:colOff>133350</xdr:colOff>
      <xdr:row>37</xdr:row>
      <xdr:rowOff>19050</xdr:rowOff>
    </xdr:from>
    <xdr:to>
      <xdr:col>5</xdr:col>
      <xdr:colOff>314325</xdr:colOff>
      <xdr:row>38</xdr:row>
      <xdr:rowOff>19050</xdr:rowOff>
    </xdr:to>
    <xdr:sp>
      <xdr:nvSpPr>
        <xdr:cNvPr id="13" name="Freccia a destra 15"/>
        <xdr:cNvSpPr>
          <a:spLocks/>
        </xdr:cNvSpPr>
      </xdr:nvSpPr>
      <xdr:spPr>
        <a:xfrm>
          <a:off x="3295650" y="6381750"/>
          <a:ext cx="857250" cy="161925"/>
        </a:xfrm>
        <a:prstGeom prst="rightArrow">
          <a:avLst>
            <a:gd name="adj" fmla="val 41361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9">
      <selection activeCell="I53" sqref="I53"/>
    </sheetView>
  </sheetViews>
  <sheetFormatPr defaultColWidth="9.140625" defaultRowHeight="12.75"/>
  <cols>
    <col min="1" max="1" width="11.00390625" style="0" bestFit="1" customWidth="1"/>
    <col min="2" max="2" width="13.8515625" style="0" customWidth="1"/>
    <col min="3" max="3" width="12.421875" style="0" bestFit="1" customWidth="1"/>
    <col min="4" max="4" width="10.140625" style="0" bestFit="1" customWidth="1"/>
    <col min="5" max="5" width="10.140625" style="0" customWidth="1"/>
    <col min="7" max="7" width="9.57421875" style="0" bestFit="1" customWidth="1"/>
    <col min="8" max="8" width="10.7109375" style="0" bestFit="1" customWidth="1"/>
    <col min="9" max="9" width="10.421875" style="0" bestFit="1" customWidth="1"/>
    <col min="10" max="10" width="11.421875" style="0" customWidth="1"/>
    <col min="11" max="11" width="10.140625" style="0" bestFit="1" customWidth="1"/>
    <col min="14" max="15" width="10.421875" style="0" bestFit="1" customWidth="1"/>
    <col min="17" max="17" width="10.421875" style="0" bestFit="1" customWidth="1"/>
  </cols>
  <sheetData>
    <row r="1" spans="2:10" ht="12.75">
      <c r="B1" s="10"/>
      <c r="J1" s="10"/>
    </row>
    <row r="3" spans="2:10" ht="12.75">
      <c r="B3" s="1" t="s">
        <v>2</v>
      </c>
      <c r="J3" s="1"/>
    </row>
    <row r="4" spans="2:12" ht="12.75">
      <c r="B4" s="3" t="s">
        <v>0</v>
      </c>
      <c r="C4" s="15">
        <v>1000</v>
      </c>
      <c r="D4" s="7"/>
      <c r="E4" s="7"/>
      <c r="H4" s="9"/>
      <c r="J4" s="3"/>
      <c r="K4" s="9"/>
      <c r="L4" s="7"/>
    </row>
    <row r="5" spans="2:12" ht="15">
      <c r="B5" s="2" t="s">
        <v>3</v>
      </c>
      <c r="C5" s="15">
        <v>500</v>
      </c>
      <c r="D5" s="7"/>
      <c r="E5" s="13"/>
      <c r="F5" s="14"/>
      <c r="H5" s="9"/>
      <c r="J5" s="2"/>
      <c r="K5" s="9"/>
      <c r="L5" s="7"/>
    </row>
    <row r="6" spans="2:12" ht="15">
      <c r="B6" s="2" t="s">
        <v>4</v>
      </c>
      <c r="C6" s="15">
        <v>10000</v>
      </c>
      <c r="D6" s="7"/>
      <c r="E6" s="7"/>
      <c r="H6" s="9"/>
      <c r="J6" s="2"/>
      <c r="K6" s="9"/>
      <c r="L6" s="7"/>
    </row>
    <row r="7" spans="2:12" ht="15">
      <c r="B7" s="3" t="s">
        <v>5</v>
      </c>
      <c r="C7" s="12">
        <v>0.98</v>
      </c>
      <c r="D7" s="7"/>
      <c r="E7" s="7"/>
      <c r="H7" s="9"/>
      <c r="J7" s="2"/>
      <c r="K7" s="9"/>
      <c r="L7" s="7"/>
    </row>
    <row r="8" spans="2:12" ht="15">
      <c r="B8" s="3" t="s">
        <v>6</v>
      </c>
      <c r="C8" s="12">
        <v>0.91</v>
      </c>
      <c r="D8" s="7"/>
      <c r="E8" s="7"/>
      <c r="H8" s="9"/>
      <c r="J8" s="2"/>
      <c r="K8" s="9"/>
      <c r="L8" s="7"/>
    </row>
    <row r="9" spans="2:12" ht="15">
      <c r="B9" s="3" t="s">
        <v>7</v>
      </c>
      <c r="C9" s="12">
        <v>0.98</v>
      </c>
      <c r="D9" s="7"/>
      <c r="E9" s="7"/>
      <c r="H9" s="9"/>
      <c r="J9" s="2"/>
      <c r="K9" s="9"/>
      <c r="L9" s="7"/>
    </row>
    <row r="10" spans="2:12" ht="12.75">
      <c r="B10" s="2" t="s">
        <v>8</v>
      </c>
      <c r="C10" s="15">
        <v>8</v>
      </c>
      <c r="D10" s="7"/>
      <c r="E10" s="7"/>
      <c r="H10" s="9"/>
      <c r="J10" s="2"/>
      <c r="K10" s="9"/>
      <c r="L10" s="7"/>
    </row>
    <row r="11" spans="2:12" ht="12.75">
      <c r="B11" s="2" t="s">
        <v>9</v>
      </c>
      <c r="C11" s="15">
        <v>20</v>
      </c>
      <c r="D11" s="7"/>
      <c r="E11" s="7"/>
      <c r="H11" s="9"/>
      <c r="J11" s="2"/>
      <c r="K11" s="9"/>
      <c r="L11" s="7"/>
    </row>
    <row r="12" spans="2:12" ht="12.75">
      <c r="B12" s="2"/>
      <c r="C12" s="12"/>
      <c r="D12" s="7"/>
      <c r="E12" s="7"/>
      <c r="H12" s="9"/>
      <c r="J12" s="2"/>
      <c r="K12" s="9"/>
      <c r="L12" s="7"/>
    </row>
    <row r="13" spans="2:12" ht="15.75">
      <c r="B13" s="3" t="s">
        <v>10</v>
      </c>
      <c r="C13" s="7">
        <f>C7*C8*C9</f>
        <v>0.8739640000000001</v>
      </c>
      <c r="D13" s="7"/>
      <c r="E13" s="7"/>
      <c r="H13" s="9"/>
      <c r="J13" s="3"/>
      <c r="K13" s="7"/>
      <c r="L13" s="7"/>
    </row>
    <row r="14" spans="2:12" ht="12.75">
      <c r="B14" s="3"/>
      <c r="C14" s="5"/>
      <c r="D14" s="7"/>
      <c r="E14" s="7"/>
      <c r="H14" s="9"/>
      <c r="J14" s="3"/>
      <c r="K14" s="7"/>
      <c r="L14" s="7"/>
    </row>
    <row r="15" spans="2:14" ht="12.75">
      <c r="B15" t="s">
        <v>1</v>
      </c>
      <c r="C15" s="16">
        <f>1000*C6/(C13*C4*9.80665*C5)</f>
        <v>2.3335428300889465</v>
      </c>
      <c r="G15" s="5"/>
      <c r="N15" s="5"/>
    </row>
    <row r="16" spans="7:14" ht="12.75">
      <c r="G16" s="6"/>
      <c r="N16" s="6"/>
    </row>
    <row r="17" spans="3:15" ht="12.75">
      <c r="C17" s="7"/>
      <c r="G17" s="5"/>
      <c r="H17" s="11"/>
      <c r="J17" s="2"/>
      <c r="K17" s="8"/>
      <c r="M17" s="2"/>
      <c r="N17" s="5"/>
      <c r="O17" s="11"/>
    </row>
    <row r="18" spans="2:3" ht="15.75">
      <c r="B18" s="2" t="s">
        <v>11</v>
      </c>
      <c r="C18" s="18">
        <f>(C7*2*9.80665*C5)^0.5</f>
        <v>98.03324436128797</v>
      </c>
    </row>
    <row r="19" spans="2:14" ht="12.75">
      <c r="B19" s="1"/>
      <c r="C19" s="19"/>
      <c r="G19" s="6"/>
      <c r="J19" s="1"/>
      <c r="N19" s="6"/>
    </row>
    <row r="20" spans="2:3" ht="12.75">
      <c r="B20" s="2" t="s">
        <v>12</v>
      </c>
      <c r="C20" s="18">
        <f>C18/2</f>
        <v>49.016622180643985</v>
      </c>
    </row>
    <row r="21" spans="3:11" ht="12.75">
      <c r="C21" s="7"/>
      <c r="H21" s="7"/>
      <c r="K21" s="7"/>
    </row>
    <row r="22" spans="2:10" ht="12.75">
      <c r="B22" s="3"/>
      <c r="J22" s="3"/>
    </row>
    <row r="23" spans="2:11" ht="12.75">
      <c r="B23" s="2" t="s">
        <v>13</v>
      </c>
      <c r="C23" s="7">
        <f>(4*C15/(PI()*C18))^0.5</f>
        <v>0.1740909758513532</v>
      </c>
      <c r="H23" s="7"/>
      <c r="K23" s="7"/>
    </row>
    <row r="25" spans="2:10" ht="12.75">
      <c r="B25" s="1"/>
      <c r="J25" s="1"/>
    </row>
    <row r="26" spans="2:3" ht="15.75">
      <c r="B26" s="2" t="s">
        <v>14</v>
      </c>
      <c r="C26" s="16">
        <f>C10*C23</f>
        <v>1.3927278068108255</v>
      </c>
    </row>
    <row r="27" spans="2:3" ht="12.75">
      <c r="B27" s="2"/>
      <c r="C27" s="16"/>
    </row>
    <row r="28" spans="3:11" ht="12.75">
      <c r="C28" s="16"/>
      <c r="H28" s="7"/>
      <c r="K28" s="7"/>
    </row>
    <row r="29" spans="2:11" ht="15.75">
      <c r="B29" s="2" t="s">
        <v>15</v>
      </c>
      <c r="C29" s="16">
        <f>C11*C23</f>
        <v>3.4818195170270636</v>
      </c>
      <c r="H29" s="4"/>
      <c r="K29" s="4"/>
    </row>
    <row r="30" spans="3:11" ht="12.75">
      <c r="C30" s="4"/>
      <c r="H30" s="4"/>
      <c r="K30" s="4"/>
    </row>
    <row r="31" spans="1:12" ht="12.75">
      <c r="A31" s="7"/>
      <c r="C31" s="7"/>
      <c r="D31" s="7"/>
      <c r="E31" s="7"/>
      <c r="H31" s="7"/>
      <c r="I31" s="7"/>
      <c r="K31" s="7"/>
      <c r="L31" s="7"/>
    </row>
    <row r="32" spans="2:3" ht="15.75">
      <c r="B32" s="3" t="s">
        <v>16</v>
      </c>
      <c r="C32" s="18">
        <f>2*C20/C26</f>
        <v>70.38937822730199</v>
      </c>
    </row>
    <row r="35" spans="2:3" ht="15.75">
      <c r="B35" s="2" t="s">
        <v>17</v>
      </c>
      <c r="C35" s="18">
        <f>60*C32/(2*PI())</f>
        <v>672.1690491624088</v>
      </c>
    </row>
    <row r="38" spans="2:6" ht="12.75">
      <c r="B38" s="2" t="s">
        <v>18</v>
      </c>
      <c r="C38" s="16">
        <f>60*50/C35</f>
        <v>4.4631629554176975</v>
      </c>
      <c r="D38" s="2"/>
      <c r="F38" s="20">
        <f>_xlfn.CEILING.MATH(C38)</f>
        <v>5</v>
      </c>
    </row>
    <row r="41" spans="2:3" ht="15.75">
      <c r="B41" s="2" t="s">
        <v>19</v>
      </c>
      <c r="C41" s="18">
        <f>60*50/F38</f>
        <v>600</v>
      </c>
    </row>
    <row r="42" ht="12.75">
      <c r="C42" s="17"/>
    </row>
    <row r="43" ht="12.75">
      <c r="C43" s="17"/>
    </row>
    <row r="44" spans="2:3" ht="15">
      <c r="B44" s="3" t="s">
        <v>20</v>
      </c>
      <c r="C44" s="18">
        <f>2*PI()*C41/60</f>
        <v>62.83185307179586</v>
      </c>
    </row>
    <row r="47" spans="2:3" ht="12.75">
      <c r="B47" s="2" t="s">
        <v>21</v>
      </c>
      <c r="C47" s="16">
        <f>2*C20/C44</f>
        <v>1.5602475427434657</v>
      </c>
    </row>
    <row r="50" spans="2:3" ht="12.75">
      <c r="B50" s="2" t="s">
        <v>22</v>
      </c>
      <c r="C50" s="21">
        <f>C47/C23</f>
        <v>8.962253988832115</v>
      </c>
    </row>
  </sheetData>
  <sheetProtection/>
  <printOptions/>
  <pageMargins left="0.75" right="1.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Marzia &amp; Mirko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Bernarli Mirko</dc:creator>
  <cp:keywords/>
  <dc:description/>
  <cp:lastModifiedBy>Pier Ruggero Spina</cp:lastModifiedBy>
  <cp:lastPrinted>2010-12-06T08:41:44Z</cp:lastPrinted>
  <dcterms:created xsi:type="dcterms:W3CDTF">2003-01-04T14:53:57Z</dcterms:created>
  <dcterms:modified xsi:type="dcterms:W3CDTF">2020-11-11T10:00:44Z</dcterms:modified>
  <cp:category/>
  <cp:version/>
  <cp:contentType/>
  <cp:contentStatus/>
</cp:coreProperties>
</file>